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商品档案" sheetId="1" r:id="rId1"/>
    <sheet name="出入库流水" sheetId="2" r:id="rId2"/>
    <sheet name="库存预警与看板" sheetId="3" r:id="rId3"/>
  </sheets>
  <definedNames>
    <definedName name="_xlnm._FilterDatabase" localSheetId="0">'商品档案'!A4:J10</definedName>
    <definedName name="_xlnm._FilterDatabase" localSheetId="1">'出入库流水'!A4:J12</definedName>
    <definedName name="_xlnm._FilterDatabase" localSheetId="2">'库存预警与看板'!A4:E11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workbookViewId="0"/>
  </sheetViews>
  <cols>
    <col min="1" max="1" width="14.83203125" customWidth="1"/>
    <col min="2" max="2" width="18.83203125" customWidth="1"/>
    <col min="3" max="3" width="14.83203125" customWidth="1"/>
    <col min="4" max="4" width="10.83203125" customWidth="1"/>
    <col min="5" max="5" width="16.83203125" customWidth="1"/>
    <col min="6" max="6" width="12.83203125" customWidth="1"/>
    <col min="7" max="7" width="12.83203125" customWidth="1"/>
    <col min="8" max="8" width="12.83203125" customWidth="1"/>
    <col min="9" max="9" width="10.83203125" customWidth="1"/>
    <col min="10" max="10" width="10.83203125" customWidth="1"/>
  </cols>
  <sheetData>
    <row r="1">
      <c r="A1" t="str">
        <v>商品档案</v>
      </c>
    </row>
    <row r="2">
      <c r="A2" t="str">
        <v>维护商品基础资料、价格、库存上下限与供应商信息，作为全表主数据来源。</v>
      </c>
    </row>
    <row r="4">
      <c r="A4" t="str">
        <v>商品编码</v>
      </c>
      <c r="B4" t="str">
        <v>品名</v>
      </c>
      <c r="C4" t="str">
        <v>规格</v>
      </c>
      <c r="D4" t="str">
        <v>单位</v>
      </c>
      <c r="E4" t="str">
        <v>默认供应商</v>
      </c>
      <c r="F4" t="str">
        <v>成本单价</v>
      </c>
      <c r="G4" t="str">
        <v>销售单价</v>
      </c>
      <c r="H4" t="str">
        <v>毛利率</v>
      </c>
      <c r="I4" t="str">
        <v>安全库存</v>
      </c>
      <c r="J4" t="str">
        <v>当前库存</v>
      </c>
    </row>
    <row r="5">
      <c r="A5" t="str">
        <v>SP001</v>
      </c>
      <c r="B5" t="str">
        <v>抽纸</v>
      </c>
      <c r="C5" t="str">
        <v>3层*100抽</v>
      </c>
      <c r="D5" t="str">
        <v>包</v>
      </c>
      <c r="E5" t="str">
        <v>广源纸业</v>
      </c>
      <c r="F5">
        <v>3.2</v>
      </c>
      <c r="G5">
        <v>4.5</v>
      </c>
      <c r="H5">
        <f>(G2-F2)/G2</f>
      </c>
      <c r="I5">
        <v>50</v>
      </c>
      <c r="J5">
        <v>120</v>
      </c>
    </row>
    <row r="6">
      <c r="A6" t="str">
        <v>SP002</v>
      </c>
      <c r="B6" t="str">
        <v>洗洁精</v>
      </c>
      <c r="C6" t="str">
        <v>1kg</v>
      </c>
      <c r="D6" t="str">
        <v>瓶</v>
      </c>
      <c r="E6" t="str">
        <v>洁美日化</v>
      </c>
      <c r="F6">
        <v>6.8</v>
      </c>
      <c r="G6">
        <v>9.9</v>
      </c>
      <c r="H6">
        <f>(G3-F3)/G3</f>
      </c>
      <c r="I6">
        <v>30</v>
      </c>
      <c r="J6">
        <v>24</v>
      </c>
    </row>
    <row r="7">
      <c r="A7" t="str">
        <v>SP003</v>
      </c>
      <c r="B7" t="str">
        <v>矿泉水</v>
      </c>
      <c r="C7" t="str">
        <v>550ml</v>
      </c>
      <c r="D7" t="str">
        <v>瓶</v>
      </c>
      <c r="E7" t="str">
        <v>清泉饮品</v>
      </c>
      <c r="F7">
        <v>1.1</v>
      </c>
      <c r="G7">
        <v>2</v>
      </c>
      <c r="H7">
        <f>(G4-F4)/G4</f>
      </c>
      <c r="I7">
        <v>200</v>
      </c>
      <c r="J7">
        <v>360</v>
      </c>
    </row>
    <row r="8">
      <c r="A8" t="str">
        <v>SP004</v>
      </c>
      <c r="B8" t="str">
        <v>垃圾袋</v>
      </c>
      <c r="C8" t="str">
        <v>45*55cm</v>
      </c>
      <c r="D8" t="str">
        <v>卷</v>
      </c>
      <c r="E8" t="str">
        <v>家佳塑业</v>
      </c>
      <c r="F8">
        <v>2.4</v>
      </c>
      <c r="G8">
        <v>3.8</v>
      </c>
      <c r="H8">
        <f>(G5-F5)/G5</f>
      </c>
      <c r="I8">
        <v>80</v>
      </c>
      <c r="J8">
        <v>60</v>
      </c>
    </row>
    <row r="9">
      <c r="A9" t="str">
        <v>SP005</v>
      </c>
      <c r="B9" t="str">
        <v>一次性纸杯</v>
      </c>
      <c r="C9" t="str">
        <v>228ml*50只</v>
      </c>
      <c r="D9" t="str">
        <v>袋</v>
      </c>
      <c r="E9" t="str">
        <v>广源纸业</v>
      </c>
      <c r="F9">
        <v>4.6</v>
      </c>
      <c r="G9">
        <v>6.5</v>
      </c>
      <c r="H9">
        <f>(G6-F6)/G6</f>
      </c>
      <c r="I9">
        <v>40</v>
      </c>
      <c r="J9">
        <v>75</v>
      </c>
    </row>
    <row r="10">
      <c r="A10" t="str">
        <v>SP006</v>
      </c>
      <c r="B10" t="str">
        <v>洗衣液</v>
      </c>
      <c r="C10" t="str">
        <v>2kg</v>
      </c>
      <c r="D10" t="str">
        <v>瓶</v>
      </c>
      <c r="E10" t="str">
        <v>洁美日化</v>
      </c>
      <c r="F10">
        <v>15.5</v>
      </c>
      <c r="G10">
        <v>22.8</v>
      </c>
      <c r="H10">
        <f>(G7-F7)/G7</f>
      </c>
      <c r="I10">
        <v>20</v>
      </c>
      <c r="J10">
        <v>18</v>
      </c>
    </row>
  </sheetData>
  <autoFilter ref="A4:J10"/>
  <ignoredErrors>
    <ignoredError numberStoredAsText="1" sqref="A1:J10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12"/>
  <sheetViews>
    <sheetView workbookViewId="0"/>
  </sheetViews>
  <cols>
    <col min="1" max="1" width="12.83203125" customWidth="1"/>
    <col min="2" max="2" width="16.83203125" customWidth="1"/>
    <col min="3" max="3" width="12.83203125" customWidth="1"/>
    <col min="4" max="4" width="12.83203125" customWidth="1"/>
    <col min="5" max="5" width="16.83203125" customWidth="1"/>
    <col min="6" max="6" width="10.83203125" customWidth="1"/>
    <col min="7" max="7" width="10.83203125" customWidth="1"/>
    <col min="8" max="8" width="10.83203125" customWidth="1"/>
    <col min="9" max="9" width="10.83203125" customWidth="1"/>
    <col min="10" max="10" width="12.83203125" customWidth="1"/>
  </cols>
  <sheetData>
    <row r="1">
      <c r="A1" t="str">
        <v>出入库流水</v>
      </c>
    </row>
    <row r="2">
      <c r="A2" t="str">
        <v>登记采购入库、销售出库、退货和盘点调整，形成可筛选的库存流水台账。</v>
      </c>
    </row>
    <row r="4">
      <c r="A4" t="str">
        <v>日期</v>
      </c>
      <c r="B4" t="str">
        <v>单号</v>
      </c>
      <c r="C4" t="str">
        <v>业务类型</v>
      </c>
      <c r="D4" t="str">
        <v>商品编码</v>
      </c>
      <c r="E4" t="str">
        <v>品名</v>
      </c>
      <c r="F4" t="str">
        <v>入库数量</v>
      </c>
      <c r="G4" t="str">
        <v>出库数量</v>
      </c>
      <c r="H4" t="str">
        <v>成本单价</v>
      </c>
      <c r="I4" t="str">
        <v>销售单价</v>
      </c>
      <c r="J4" t="str">
        <v>金额</v>
      </c>
    </row>
    <row r="5">
      <c r="A5" t="str">
        <v>2025-02-01</v>
      </c>
      <c r="B5" t="str">
        <v>RK20250201001</v>
      </c>
      <c r="C5" t="str">
        <v>采购入库</v>
      </c>
      <c r="D5" t="str">
        <v>SP001</v>
      </c>
      <c r="E5" t="str">
        <v>抽纸</v>
      </c>
      <c r="F5">
        <v>200</v>
      </c>
      <c r="G5">
        <v>0</v>
      </c>
      <c r="H5">
        <v>3.2</v>
      </c>
      <c r="I5">
        <v>4.5</v>
      </c>
      <c r="J5">
        <f>F2*H2</f>
      </c>
    </row>
    <row r="6">
      <c r="A6" t="str">
        <v>2025-02-02</v>
      </c>
      <c r="B6" t="str">
        <v>CK20250202001</v>
      </c>
      <c r="C6" t="str">
        <v>销售出库</v>
      </c>
      <c r="D6" t="str">
        <v>SP001</v>
      </c>
      <c r="E6" t="str">
        <v>抽纸</v>
      </c>
      <c r="F6">
        <v>0</v>
      </c>
      <c r="G6">
        <v>36</v>
      </c>
      <c r="H6">
        <v>3.2</v>
      </c>
      <c r="I6">
        <v>4.5</v>
      </c>
      <c r="J6">
        <f>G3*I3</f>
      </c>
    </row>
    <row r="7">
      <c r="A7" t="str">
        <v>2025-02-03</v>
      </c>
      <c r="B7" t="str">
        <v>RK20250203001</v>
      </c>
      <c r="C7" t="str">
        <v>采购入库</v>
      </c>
      <c r="D7" t="str">
        <v>SP002</v>
      </c>
      <c r="E7" t="str">
        <v>洗洁精</v>
      </c>
      <c r="F7">
        <v>60</v>
      </c>
      <c r="G7">
        <v>0</v>
      </c>
      <c r="H7">
        <v>6.8</v>
      </c>
      <c r="I7">
        <v>9.9</v>
      </c>
      <c r="J7">
        <f>F4*H4</f>
      </c>
    </row>
    <row r="8">
      <c r="A8" t="str">
        <v>2025-02-03</v>
      </c>
      <c r="B8" t="str">
        <v>CK20250203002</v>
      </c>
      <c r="C8" t="str">
        <v>销售出库</v>
      </c>
      <c r="D8" t="str">
        <v>SP002</v>
      </c>
      <c r="E8" t="str">
        <v>洗洁精</v>
      </c>
      <c r="F8">
        <v>0</v>
      </c>
      <c r="G8">
        <v>18</v>
      </c>
      <c r="H8">
        <v>6.8</v>
      </c>
      <c r="I8">
        <v>9.9</v>
      </c>
      <c r="J8">
        <f>G5*I5</f>
      </c>
    </row>
    <row r="9">
      <c r="A9" t="str">
        <v>2025-02-04</v>
      </c>
      <c r="B9" t="str">
        <v>CK20250204001</v>
      </c>
      <c r="C9" t="str">
        <v>销售出库</v>
      </c>
      <c r="D9" t="str">
        <v>SP004</v>
      </c>
      <c r="E9" t="str">
        <v>垃圾袋</v>
      </c>
      <c r="F9">
        <v>0</v>
      </c>
      <c r="G9">
        <v>25</v>
      </c>
      <c r="H9">
        <v>2.4</v>
      </c>
      <c r="I9">
        <v>3.8</v>
      </c>
      <c r="J9">
        <f>G6*I6</f>
      </c>
    </row>
    <row r="10">
      <c r="A10" t="str">
        <v>2025-02-05</v>
      </c>
      <c r="B10" t="str">
        <v>PD20250205001</v>
      </c>
      <c r="C10" t="str">
        <v>盘点调整</v>
      </c>
      <c r="D10" t="str">
        <v>SP006</v>
      </c>
      <c r="E10" t="str">
        <v>洗衣液</v>
      </c>
      <c r="F10">
        <v>3</v>
      </c>
      <c r="G10">
        <v>0</v>
      </c>
      <c r="H10">
        <v>15.5</v>
      </c>
      <c r="I10">
        <v>22.8</v>
      </c>
      <c r="J10">
        <f>F7*H7</f>
      </c>
    </row>
    <row r="11">
      <c r="A11" t="str">
        <v>2025-02-06</v>
      </c>
      <c r="B11" t="str">
        <v>RK20250206001</v>
      </c>
      <c r="C11" t="str">
        <v>采购入库</v>
      </c>
      <c r="D11" t="str">
        <v>SP004</v>
      </c>
      <c r="E11" t="str">
        <v>垃圾袋</v>
      </c>
      <c r="F11">
        <v>100</v>
      </c>
      <c r="G11">
        <v>0</v>
      </c>
      <c r="H11">
        <v>2.4</v>
      </c>
      <c r="I11">
        <v>3.8</v>
      </c>
      <c r="J11">
        <f>F8*H8</f>
      </c>
    </row>
    <row r="12">
      <c r="A12" t="str">
        <v>2025-02-07</v>
      </c>
      <c r="B12" t="str">
        <v>CK20250207001</v>
      </c>
      <c r="C12" t="str">
        <v>销售出库</v>
      </c>
      <c r="D12" t="str">
        <v>SP003</v>
      </c>
      <c r="E12" t="str">
        <v>矿泉水</v>
      </c>
      <c r="F12">
        <v>0</v>
      </c>
      <c r="G12">
        <v>120</v>
      </c>
      <c r="H12">
        <v>1.1</v>
      </c>
      <c r="I12">
        <v>2</v>
      </c>
      <c r="J12">
        <f>G9*I9</f>
      </c>
    </row>
  </sheetData>
  <autoFilter ref="A4:J12"/>
  <ignoredErrors>
    <ignoredError numberStoredAsText="1" sqref="A1:J12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E11"/>
  <sheetViews>
    <sheetView workbookViewId="0"/>
  </sheetViews>
  <cols>
    <col min="1" max="1" width="20.83203125" customWidth="1"/>
    <col min="2" max="2" width="14.83203125" customWidth="1"/>
    <col min="3" max="3" width="14.83203125" customWidth="1"/>
    <col min="4" max="4" width="12.83203125" customWidth="1"/>
    <col min="5" max="5" width="24.83203125" customWidth="1"/>
  </cols>
  <sheetData>
    <row r="1">
      <c r="A1" t="str">
        <v>库存预警与看板</v>
      </c>
    </row>
    <row r="2">
      <c r="A2" t="str">
        <v>汇总关键经营指标，查看库存预警、销售额、毛利和待补货商品，便于老板快速决策。</v>
      </c>
    </row>
    <row r="4">
      <c r="A4" t="str">
        <v>指标/项目</v>
      </c>
      <c r="B4" t="str">
        <v>当前值</v>
      </c>
      <c r="C4" t="str">
        <v>参考值</v>
      </c>
      <c r="D4" t="str">
        <v>状态</v>
      </c>
      <c r="E4" t="str">
        <v>说明</v>
      </c>
    </row>
    <row r="5">
      <c r="A5" t="str">
        <v>商品总数</v>
      </c>
      <c r="B5">
        <f>COUNTA('商品档案'!A2:A7)</f>
      </c>
      <c r="C5">
        <v>6</v>
      </c>
      <c r="D5" t="str">
        <v>跟踪中</v>
      </c>
      <c r="E5" t="str">
        <v>统计已启用SKU数量</v>
      </c>
    </row>
    <row r="6">
      <c r="A6" t="str">
        <v>预警商品数</v>
      </c>
      <c r="B6">
        <f>COUNTIF('商品档案'!K2:K7,"预警")</f>
      </c>
      <c r="C6">
        <v>0</v>
      </c>
      <c r="D6" t="str">
        <v>需处理</v>
      </c>
      <c r="E6" t="str">
        <v>建议优先补货</v>
      </c>
    </row>
    <row r="7">
      <c r="A7" t="str">
        <v>当前库存总量</v>
      </c>
      <c r="B7">
        <f>SUM('商品档案'!J2:J7)</f>
      </c>
      <c r="C7">
        <v>600</v>
      </c>
      <c r="D7" t="str">
        <v>正常</v>
      </c>
      <c r="E7" t="str">
        <v>按商品档案库存汇总</v>
      </c>
    </row>
    <row r="8">
      <c r="A8" t="str">
        <v>本期采购金额</v>
      </c>
      <c r="B8">
        <f>SUMIF('出入库流水'!C2:C9,"采购入库",'出入库流水'!J2:J9)</f>
      </c>
      <c r="C8">
        <v>3000</v>
      </c>
      <c r="D8" t="str">
        <v>跟踪中</v>
      </c>
      <c r="E8" t="str">
        <v>用于控制进货节奏</v>
      </c>
    </row>
    <row r="9">
      <c r="A9" t="str">
        <v>本期销售金额</v>
      </c>
      <c r="B9">
        <f>SUMIF('出入库流水'!C2:C9,"销售出库",'出入库流水'!J2:J9)</f>
      </c>
      <c r="C9">
        <v>2000</v>
      </c>
      <c r="D9" t="str">
        <v>跟踪中</v>
      </c>
      <c r="E9" t="str">
        <v>含微信和门店销售</v>
      </c>
    </row>
    <row r="10">
      <c r="A10" t="str">
        <v>本期销售毛利</v>
      </c>
      <c r="B10">
        <f>SUMPRODUCT(('出入库流水'!C2:C9="销售出库")*('出入库流水'!G2:G9)*('出入库流水'!I2:I9-'出入库流水'!H2:H9))</f>
      </c>
      <c r="C10">
        <v>500</v>
      </c>
      <c r="D10" t="str">
        <v>关注</v>
      </c>
      <c r="E10" t="str">
        <v>按销售出库估算毛利</v>
      </c>
    </row>
    <row r="11">
      <c r="A11" t="str">
        <v>待补货SKU</v>
      </c>
      <c r="B11" t="str">
        <v>SP002、SP004、SP006</v>
      </c>
      <c r="C11" t="str">
        <v>0个</v>
      </c>
      <c r="D11" t="str">
        <v>需补货</v>
      </c>
      <c r="E11" t="str">
        <v>低于安全库存</v>
      </c>
    </row>
  </sheetData>
  <autoFilter ref="A4:E11"/>
  <ignoredErrors>
    <ignoredError numberStoredAsText="1" sqref="A1:E1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商品档案</vt:lpstr>
      <vt:lpstr>出入库流水</vt:lpstr>
      <vt:lpstr>库存预警与看板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个体老板、小微企业运营、仓库管理员、门店店主</dc:description>
  <dc:subject>适用于个体老板、小微企业运营与仓库管理员的简易进销存台账，覆盖商品资料、出入库流水、库存预警与经营看板。支持按SKU管理、微信下单登记、月末盘点和老板手机查看核心数据。</dc:subject>
  <dc:title>进销存管理表（小微企业简易版）</dc:title>
</cp:coreProperties>
</file>