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Assumptions" sheetId="1" r:id="rId1"/>
    <sheet name="12-Month Forecast" sheetId="2" r:id="rId2"/>
    <sheet name="Weekly Cash Tracker" sheetId="3" r:id="rId3"/>
    <sheet name="Variance Summary" sheetId="4" r:id="rId4"/>
  </sheets>
  <definedNames>
    <definedName name="_xlnm._FilterDatabase" localSheetId="0">'Assumptions'!A4:D12</definedName>
    <definedName name="_xlnm._FilterDatabase" localSheetId="1">'12-Month Forecast'!A4:J16</definedName>
    <definedName name="_xlnm._FilterDatabase" localSheetId="2">'Weekly Cash Tracker'!A4:J9</definedName>
    <definedName name="_xlnm._FilterDatabase" localSheetId="3">'Variance Summary'!A4:J8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workbookViewId="0"/>
  </sheetViews>
  <cols>
    <col min="1" max="1" width="24.83203125" customWidth="1"/>
    <col min="2" max="2" width="30.83203125" customWidth="1"/>
    <col min="3" max="3" width="16.83203125" customWidth="1"/>
    <col min="4" max="4" width="34.83203125" customWidth="1"/>
  </cols>
  <sheetData>
    <row r="1">
      <c r="A1" t="str">
        <v>Assumptions</v>
      </c>
    </row>
    <row r="2">
      <c r="A2" t="str">
        <v>Store editable planning inputs, targets, and baseline operating assumptions used to guide the forecast.</v>
      </c>
    </row>
    <row r="4">
      <c r="A4" t="str">
        <v>Category</v>
      </c>
      <c r="B4" t="str">
        <v>Item</v>
      </c>
      <c r="C4" t="str">
        <v>Value</v>
      </c>
      <c r="D4" t="str">
        <v>Notes</v>
      </c>
    </row>
    <row r="5">
      <c r="A5" t="str">
        <v>Starting Cash</v>
      </c>
      <c r="B5" t="str">
        <v>Beginning bank balance</v>
      </c>
      <c r="C5">
        <v>50000</v>
      </c>
      <c r="D5" t="str">
        <v>Opening cash available at start of forecast</v>
      </c>
    </row>
    <row r="6">
      <c r="A6" t="str">
        <v>Sales</v>
      </c>
      <c r="B6" t="str">
        <v>Average monthly sales growth</v>
      </c>
      <c r="C6">
        <v>0.03</v>
      </c>
      <c r="D6" t="str">
        <v>Use decimal format; adjust for seasonality separately</v>
      </c>
    </row>
    <row r="7">
      <c r="A7" t="str">
        <v>Collections</v>
      </c>
      <c r="B7" t="str">
        <v>Cash collected in month of sale</v>
      </c>
      <c r="C7">
        <v>0.7</v>
      </c>
      <c r="D7" t="str">
        <v>Applies to invoiced sales timing</v>
      </c>
    </row>
    <row r="8">
      <c r="A8" t="str">
        <v>Collections</v>
      </c>
      <c r="B8" t="str">
        <v>Cash collected following month</v>
      </c>
      <c r="C8">
        <v>0.3</v>
      </c>
      <c r="D8" t="str">
        <v>Should total 100% with same-month collections</v>
      </c>
    </row>
    <row r="9">
      <c r="A9" t="str">
        <v>Payroll</v>
      </c>
      <c r="B9" t="str">
        <v>Monthly payroll</v>
      </c>
      <c r="C9">
        <v>18000</v>
      </c>
      <c r="D9" t="str">
        <v>Wages, taxes, and benefits</v>
      </c>
    </row>
    <row r="10">
      <c r="A10" t="str">
        <v>Occupancy</v>
      </c>
      <c r="B10" t="str">
        <v>Monthly rent</v>
      </c>
      <c r="C10">
        <v>4200</v>
      </c>
      <c r="D10" t="str">
        <v>Fixed lease payment</v>
      </c>
    </row>
    <row r="11">
      <c r="A11" t="str">
        <v>Overhead</v>
      </c>
      <c r="B11" t="str">
        <v>Utilities and software</v>
      </c>
      <c r="C11">
        <v>1400</v>
      </c>
      <c r="D11" t="str">
        <v>Combined recurring operating tools and utilities</v>
      </c>
    </row>
    <row r="12">
      <c r="A12" t="str">
        <v>Marketing</v>
      </c>
      <c r="B12" t="str">
        <v>Monthly marketing spend</v>
      </c>
      <c r="C12">
        <v>2500</v>
      </c>
      <c r="D12" t="str">
        <v>Ads, email tools, promotions</v>
      </c>
    </row>
  </sheetData>
  <autoFilter ref="A4:D12"/>
  <ignoredErrors>
    <ignoredError numberStoredAsText="1" sqref="A1:D12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workbookViewId="0"/>
  </sheetViews>
  <cols>
    <col min="1" max="1" width="16.83203125" customWidth="1"/>
    <col min="2" max="2" width="14.83203125" customWidth="1"/>
    <col min="3" max="3" width="14.83203125" customWidth="1"/>
    <col min="4" max="4" width="14.83203125" customWidth="1"/>
    <col min="5" max="5" width="14.83203125" customWidth="1"/>
    <col min="6" max="6" width="12.83203125" customWidth="1"/>
    <col min="7" max="7" width="14.83203125" customWidth="1"/>
    <col min="8" max="8" width="14.83203125" customWidth="1"/>
    <col min="9" max="9" width="14.83203125" customWidth="1"/>
    <col min="10" max="10" width="14.83203125" customWidth="1"/>
  </cols>
  <sheetData>
    <row r="1">
      <c r="A1" t="str">
        <v>12-Month Forecast</v>
      </c>
    </row>
    <row r="2">
      <c r="A2" t="str">
        <v>Plan projected monthly cash inflows, outflows, and ending cash for a rolling 12-month period.</v>
      </c>
    </row>
    <row r="4">
      <c r="A4" t="str">
        <v>Month</v>
      </c>
      <c r="B4" t="str">
        <v>Beg Cash</v>
      </c>
      <c r="C4" t="str">
        <v>Cash In</v>
      </c>
      <c r="D4" t="str">
        <v>Other In</v>
      </c>
      <c r="E4" t="str">
        <v>Payroll</v>
      </c>
      <c r="F4" t="str">
        <v>Rent</v>
      </c>
      <c r="G4" t="str">
        <v>Overhead</v>
      </c>
      <c r="H4" t="str">
        <v>Marketing</v>
      </c>
      <c r="I4" t="str">
        <v>Other Out</v>
      </c>
      <c r="J4" t="str">
        <v>Net Cash</v>
      </c>
    </row>
    <row r="5">
      <c r="A5" t="str">
        <v>Jan</v>
      </c>
      <c r="B5">
        <v>50000</v>
      </c>
      <c r="C5">
        <v>32000</v>
      </c>
      <c r="D5">
        <v>0</v>
      </c>
      <c r="E5">
        <v>18000</v>
      </c>
      <c r="F5">
        <v>4200</v>
      </c>
      <c r="G5">
        <v>1400</v>
      </c>
      <c r="H5">
        <v>2500</v>
      </c>
      <c r="I5">
        <v>3000</v>
      </c>
      <c r="J5">
        <f>C2+D2-E2-F2-G2-H2-I2</f>
      </c>
    </row>
    <row r="6">
      <c r="A6" t="str">
        <v>Feb</v>
      </c>
      <c r="B6">
        <f>K2</f>
      </c>
      <c r="C6">
        <v>33000</v>
      </c>
      <c r="D6">
        <v>0</v>
      </c>
      <c r="E6">
        <v>18000</v>
      </c>
      <c r="F6">
        <v>4200</v>
      </c>
      <c r="G6">
        <v>1400</v>
      </c>
      <c r="H6">
        <v>2500</v>
      </c>
      <c r="I6">
        <v>3000</v>
      </c>
      <c r="J6">
        <f>C3+D3-E3-F3-G3-H3-I3</f>
      </c>
    </row>
    <row r="7">
      <c r="A7" t="str">
        <v>Mar</v>
      </c>
      <c r="B7">
        <f>K3</f>
      </c>
      <c r="C7">
        <v>34000</v>
      </c>
      <c r="D7">
        <v>1000</v>
      </c>
      <c r="E7">
        <v>18500</v>
      </c>
      <c r="F7">
        <v>4200</v>
      </c>
      <c r="G7">
        <v>1450</v>
      </c>
      <c r="H7">
        <v>2600</v>
      </c>
      <c r="I7">
        <v>3500</v>
      </c>
      <c r="J7">
        <f>C4+D4-E4-F4-G4-H4-I4</f>
      </c>
    </row>
    <row r="8">
      <c r="A8" t="str">
        <v>Apr</v>
      </c>
      <c r="B8">
        <f>K4</f>
      </c>
      <c r="C8">
        <v>35000</v>
      </c>
      <c r="D8">
        <v>0</v>
      </c>
      <c r="E8">
        <v>18500</v>
      </c>
      <c r="F8">
        <v>4200</v>
      </c>
      <c r="G8">
        <v>1450</v>
      </c>
      <c r="H8">
        <v>2600</v>
      </c>
      <c r="I8">
        <v>3000</v>
      </c>
      <c r="J8">
        <f>C5+D5-E5-F5-G5-H5-I5</f>
      </c>
    </row>
    <row r="9">
      <c r="A9" t="str">
        <v>May</v>
      </c>
      <c r="B9">
        <f>K5</f>
      </c>
      <c r="C9">
        <v>36000</v>
      </c>
      <c r="D9">
        <v>0</v>
      </c>
      <c r="E9">
        <v>19000</v>
      </c>
      <c r="F9">
        <v>4200</v>
      </c>
      <c r="G9">
        <v>1500</v>
      </c>
      <c r="H9">
        <v>2700</v>
      </c>
      <c r="I9">
        <v>3200</v>
      </c>
      <c r="J9">
        <f>C6+D6-E6-F6-G6-H6-I6</f>
      </c>
    </row>
    <row r="10">
      <c r="A10" t="str">
        <v>Jun</v>
      </c>
      <c r="B10">
        <f>K6</f>
      </c>
      <c r="C10">
        <v>37000</v>
      </c>
      <c r="D10">
        <v>0</v>
      </c>
      <c r="E10">
        <v>19000</v>
      </c>
      <c r="F10">
        <v>4200</v>
      </c>
      <c r="G10">
        <v>1500</v>
      </c>
      <c r="H10">
        <v>2700</v>
      </c>
      <c r="I10">
        <v>3200</v>
      </c>
      <c r="J10">
        <f>C7+D7-E7-F7-G7-H7-I7</f>
      </c>
    </row>
    <row r="11">
      <c r="A11" t="str">
        <v>Jul</v>
      </c>
      <c r="B11">
        <f>K7</f>
      </c>
      <c r="C11">
        <v>38500</v>
      </c>
      <c r="D11">
        <v>0</v>
      </c>
      <c r="E11">
        <v>19500</v>
      </c>
      <c r="F11">
        <v>4200</v>
      </c>
      <c r="G11">
        <v>1550</v>
      </c>
      <c r="H11">
        <v>2800</v>
      </c>
      <c r="I11">
        <v>3300</v>
      </c>
      <c r="J11">
        <f>C8+D8-E8-F8-G8-H8-I8</f>
      </c>
    </row>
    <row r="12">
      <c r="A12" t="str">
        <v>Aug</v>
      </c>
      <c r="B12">
        <f>K8</f>
      </c>
      <c r="C12">
        <v>39000</v>
      </c>
      <c r="D12">
        <v>0</v>
      </c>
      <c r="E12">
        <v>19500</v>
      </c>
      <c r="F12">
        <v>4200</v>
      </c>
      <c r="G12">
        <v>1550</v>
      </c>
      <c r="H12">
        <v>2800</v>
      </c>
      <c r="I12">
        <v>3300</v>
      </c>
      <c r="J12">
        <f>C9+D9-E9-F9-G9-H9-I9</f>
      </c>
    </row>
    <row r="13">
      <c r="A13" t="str">
        <v>Sep</v>
      </c>
      <c r="B13">
        <f>K9</f>
      </c>
      <c r="C13">
        <v>40000</v>
      </c>
      <c r="D13">
        <v>0</v>
      </c>
      <c r="E13">
        <v>20000</v>
      </c>
      <c r="F13">
        <v>4200</v>
      </c>
      <c r="G13">
        <v>1600</v>
      </c>
      <c r="H13">
        <v>2900</v>
      </c>
      <c r="I13">
        <v>3500</v>
      </c>
      <c r="J13">
        <f>C10+D10-E10-F10-G10-H10-I10</f>
      </c>
    </row>
    <row r="14">
      <c r="A14" t="str">
        <v>Oct</v>
      </c>
      <c r="B14">
        <f>K10</f>
      </c>
      <c r="C14">
        <v>41500</v>
      </c>
      <c r="D14">
        <v>0</v>
      </c>
      <c r="E14">
        <v>20000</v>
      </c>
      <c r="F14">
        <v>4200</v>
      </c>
      <c r="G14">
        <v>1600</v>
      </c>
      <c r="H14">
        <v>3000</v>
      </c>
      <c r="I14">
        <v>3500</v>
      </c>
      <c r="J14">
        <f>C11+D11-E11-F11-G11-H11-I11</f>
      </c>
    </row>
    <row r="15">
      <c r="A15" t="str">
        <v>Nov</v>
      </c>
      <c r="B15">
        <f>K11</f>
      </c>
      <c r="C15">
        <v>43000</v>
      </c>
      <c r="D15">
        <v>2000</v>
      </c>
      <c r="E15">
        <v>20500</v>
      </c>
      <c r="F15">
        <v>4200</v>
      </c>
      <c r="G15">
        <v>1650</v>
      </c>
      <c r="H15">
        <v>3200</v>
      </c>
      <c r="I15">
        <v>5000</v>
      </c>
      <c r="J15">
        <f>C12+D12-E12-F12-G12-H12-I12</f>
      </c>
    </row>
    <row r="16">
      <c r="A16" t="str">
        <v>Dec</v>
      </c>
      <c r="B16">
        <f>K12</f>
      </c>
      <c r="C16">
        <v>46000</v>
      </c>
      <c r="D16">
        <v>0</v>
      </c>
      <c r="E16">
        <v>21000</v>
      </c>
      <c r="F16">
        <v>4200</v>
      </c>
      <c r="G16">
        <v>1700</v>
      </c>
      <c r="H16">
        <v>3500</v>
      </c>
      <c r="I16">
        <v>6000</v>
      </c>
      <c r="J16">
        <f>C13+D13-E13-F13-G13-H13-I13</f>
      </c>
    </row>
  </sheetData>
  <autoFilter ref="A4:J16"/>
  <ignoredErrors>
    <ignoredError numberStoredAsText="1" sqref="A1:J16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J9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  <col min="10" max="10" width="14.83203125" customWidth="1"/>
  </cols>
  <sheetData>
    <row r="1">
      <c r="A1" t="str">
        <v>Weekly Cash Tracker</v>
      </c>
    </row>
    <row r="2">
      <c r="A2" t="str">
        <v>Track near-term weekly inflows and outflows to monitor actual cash movement and upcoming liquidity needs.</v>
      </c>
    </row>
    <row r="4">
      <c r="A4" t="str">
        <v>Week</v>
      </c>
      <c r="B4" t="str">
        <v>Start Cash</v>
      </c>
      <c r="C4" t="str">
        <v>Receipts</v>
      </c>
      <c r="D4" t="str">
        <v>Other In</v>
      </c>
      <c r="E4" t="str">
        <v>Vendors</v>
      </c>
      <c r="F4" t="str">
        <v>Payroll</v>
      </c>
      <c r="G4" t="str">
        <v>Rent/Util</v>
      </c>
      <c r="H4" t="str">
        <v>Other Out</v>
      </c>
      <c r="I4" t="str">
        <v>Net Change</v>
      </c>
      <c r="J4" t="str">
        <v>End Cash</v>
      </c>
    </row>
    <row r="5">
      <c r="A5" t="str">
        <v>Week 1</v>
      </c>
      <c r="B5">
        <v>50000</v>
      </c>
      <c r="C5">
        <v>7800</v>
      </c>
      <c r="D5">
        <v>0</v>
      </c>
      <c r="E5">
        <v>3200</v>
      </c>
      <c r="F5">
        <v>4500</v>
      </c>
      <c r="G5">
        <v>0</v>
      </c>
      <c r="H5">
        <v>600</v>
      </c>
      <c r="I5">
        <f>C2+D2-E2-F2-G2-H2</f>
      </c>
      <c r="J5">
        <f>B2+I2</f>
      </c>
    </row>
    <row r="6">
      <c r="A6" t="str">
        <v>Week 2</v>
      </c>
      <c r="B6">
        <f>J2</f>
      </c>
      <c r="C6">
        <v>8200</v>
      </c>
      <c r="D6">
        <v>0</v>
      </c>
      <c r="E6">
        <v>3400</v>
      </c>
      <c r="F6">
        <v>4500</v>
      </c>
      <c r="G6">
        <v>4200</v>
      </c>
      <c r="H6">
        <v>500</v>
      </c>
      <c r="I6">
        <f>C3+D3-E3-F3-G3-H3</f>
      </c>
      <c r="J6">
        <f>B3+I3</f>
      </c>
    </row>
    <row r="7">
      <c r="A7" t="str">
        <v>Week 3</v>
      </c>
      <c r="B7">
        <f>J3</f>
      </c>
      <c r="C7">
        <v>7600</v>
      </c>
      <c r="D7">
        <v>0</v>
      </c>
      <c r="E7">
        <v>3000</v>
      </c>
      <c r="F7">
        <v>4500</v>
      </c>
      <c r="G7">
        <v>0</v>
      </c>
      <c r="H7">
        <v>700</v>
      </c>
      <c r="I7">
        <f>C4+D4-E4-F4-G4-H4</f>
      </c>
      <c r="J7">
        <f>B4+I4</f>
      </c>
    </row>
    <row r="8">
      <c r="A8" t="str">
        <v>Week 4</v>
      </c>
      <c r="B8">
        <f>J4</f>
      </c>
      <c r="C8">
        <v>8400</v>
      </c>
      <c r="D8">
        <v>0</v>
      </c>
      <c r="E8">
        <v>3500</v>
      </c>
      <c r="F8">
        <v>4500</v>
      </c>
      <c r="G8">
        <v>1400</v>
      </c>
      <c r="H8">
        <v>1200</v>
      </c>
      <c r="I8">
        <f>C5+D5-E5-F5-G5-H5</f>
      </c>
      <c r="J8">
        <f>B5+I5</f>
      </c>
    </row>
    <row r="9">
      <c r="A9" t="str">
        <v>Week 5</v>
      </c>
      <c r="B9">
        <f>J5</f>
      </c>
      <c r="C9">
        <v>8100</v>
      </c>
      <c r="D9">
        <v>0</v>
      </c>
      <c r="E9">
        <v>3300</v>
      </c>
      <c r="F9">
        <v>4500</v>
      </c>
      <c r="G9">
        <v>0</v>
      </c>
      <c r="H9">
        <v>900</v>
      </c>
      <c r="I9">
        <f>C6+D6-E6-F6-G6-H6</f>
      </c>
      <c r="J9">
        <f>B6+I6</f>
      </c>
    </row>
  </sheetData>
  <autoFilter ref="A4:J9"/>
  <ignoredErrors>
    <ignoredError numberStoredAsText="1" sqref="A1:J9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8"/>
  <sheetViews>
    <sheetView workbookViewId="0"/>
  </sheetViews>
  <cols>
    <col min="1" max="1" width="14.83203125" customWidth="1"/>
    <col min="2" max="2" width="14.83203125" customWidth="1"/>
    <col min="3" max="3" width="14.83203125" customWidth="1"/>
    <col min="4" max="4" width="12.83203125" customWidth="1"/>
    <col min="5" max="5" width="14.83203125" customWidth="1"/>
    <col min="6" max="6" width="14.83203125" customWidth="1"/>
    <col min="7" max="7" width="12.83203125" customWidth="1"/>
    <col min="8" max="8" width="14.83203125" customWidth="1"/>
    <col min="9" max="9" width="14.83203125" customWidth="1"/>
    <col min="10" max="10" width="12.83203125" customWidth="1"/>
  </cols>
  <sheetData>
    <row r="1">
      <c r="A1" t="str">
        <v>Variance Summary</v>
      </c>
    </row>
    <row r="2">
      <c r="A2" t="str">
        <v>Compare forecasted and actual monthly results to identify cash flow gaps and prioritize corrective actions.</v>
      </c>
    </row>
    <row r="4">
      <c r="A4" t="str">
        <v>Month</v>
      </c>
      <c r="B4" t="str">
        <v>Fcst In</v>
      </c>
      <c r="C4" t="str">
        <v>Actual In</v>
      </c>
      <c r="D4" t="str">
        <v>In Var</v>
      </c>
      <c r="E4" t="str">
        <v>Fcst Out</v>
      </c>
      <c r="F4" t="str">
        <v>Actual Out</v>
      </c>
      <c r="G4" t="str">
        <v>Out Var</v>
      </c>
      <c r="H4" t="str">
        <v>Fcst End</v>
      </c>
      <c r="I4" t="str">
        <v>Actual End</v>
      </c>
      <c r="J4" t="str">
        <v>End Var</v>
      </c>
    </row>
    <row r="5">
      <c r="A5" t="str">
        <v>Jan</v>
      </c>
      <c r="B5">
        <v>32000</v>
      </c>
      <c r="C5">
        <v>31100</v>
      </c>
      <c r="D5">
        <f>C2-B2</f>
      </c>
      <c r="E5">
        <v>29100</v>
      </c>
      <c r="F5">
        <v>29850</v>
      </c>
      <c r="G5">
        <f>F2-E2</f>
      </c>
      <c r="H5">
        <v>52900</v>
      </c>
      <c r="I5">
        <v>51250</v>
      </c>
      <c r="J5">
        <f>I2-H2</f>
      </c>
    </row>
    <row r="6">
      <c r="A6" t="str">
        <v>Feb</v>
      </c>
      <c r="B6">
        <v>33000</v>
      </c>
      <c r="C6">
        <v>33600</v>
      </c>
      <c r="D6">
        <f>C3-B3</f>
      </c>
      <c r="E6">
        <v>29100</v>
      </c>
      <c r="F6">
        <v>28750</v>
      </c>
      <c r="G6">
        <f>F3-E3</f>
      </c>
      <c r="H6">
        <v>56800</v>
      </c>
      <c r="I6">
        <v>56100</v>
      </c>
      <c r="J6">
        <f>I3-H3</f>
      </c>
    </row>
    <row r="7">
      <c r="A7" t="str">
        <v>Mar</v>
      </c>
      <c r="B7">
        <v>35000</v>
      </c>
      <c r="C7">
        <v>34100</v>
      </c>
      <c r="D7">
        <f>C4-B4</f>
      </c>
      <c r="E7">
        <v>30250</v>
      </c>
      <c r="F7">
        <v>30900</v>
      </c>
      <c r="G7">
        <f>F4-E4</f>
      </c>
      <c r="H7">
        <v>61550</v>
      </c>
      <c r="I7">
        <v>59300</v>
      </c>
      <c r="J7">
        <f>I4-H4</f>
      </c>
    </row>
    <row r="8">
      <c r="A8" t="str">
        <v>Apr</v>
      </c>
      <c r="B8">
        <v>35000</v>
      </c>
      <c r="C8">
        <v>35800</v>
      </c>
      <c r="D8">
        <f>C5-B5</f>
      </c>
      <c r="E8">
        <v>29750</v>
      </c>
      <c r="F8">
        <v>29500</v>
      </c>
      <c r="G8">
        <f>F5-E5</f>
      </c>
      <c r="H8">
        <v>66800</v>
      </c>
      <c r="I8">
        <v>65600</v>
      </c>
      <c r="J8">
        <f>I5-H5</f>
      </c>
    </row>
  </sheetData>
  <autoFilter ref="A4:J8"/>
  <ignoredErrors>
    <ignoredError numberStoredAsText="1" sqref="A1:J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Assumptions</vt:lpstr>
      <vt:lpstr>12-Month Forecast</vt:lpstr>
      <vt:lpstr>Weekly Cash Tracker</vt:lpstr>
      <vt:lpstr>Variance 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Small business owners and operators in the United States</dc:description>
  <dc:subject>A practical cash flow forecasting workbook for U.S. small businesses with planning assumptions, a 12-month forecast, weekly cash tracking, and variance monitoring.</dc:subject>
  <dc:title>Small Business Cash Flow Forecast Spreadsheet</dc:title>
</cp:coreProperties>
</file>